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Parámetr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"/>
    <numFmt numFmtId="165" formatCode="0.0%"/>
    <numFmt numFmtId="166" formatCode="#,##0.00 &quot;€&quot;"/>
    <numFmt numFmtId="167" formatCode="#,##0.0"/>
    <numFmt numFmtId="168" formatCode="0.0&quot;x&quot;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color rgb="001D4ED8"/>
    </font>
    <font>
      <color rgb="006B7280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FEF3C7"/>
      </patternFill>
    </fill>
    <fill>
      <patternFill patternType="solid">
        <fgColor rgb="001F2937"/>
      </patternFill>
    </fill>
    <fill>
      <patternFill patternType="solid">
        <fgColor rgb="003741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6" fillId="4" borderId="0" applyAlignment="1" pivotButton="0" quotePrefix="0" xfId="0">
      <alignment vertical="center" wrapText="1"/>
    </xf>
    <xf numFmtId="0" fontId="6" fillId="5" borderId="0" applyAlignment="1" pivotButton="0" quotePrefix="0" xfId="0">
      <alignment vertical="center" wrapText="1"/>
    </xf>
    <xf numFmtId="0" fontId="3" fillId="2" borderId="0" pivotButton="0" quotePrefix="0" xfId="0"/>
    <xf numFmtId="167" fontId="3" fillId="2" borderId="0" pivotButton="0" quotePrefix="0" xfId="0"/>
    <xf numFmtId="164" fontId="3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8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3" fontId="3" fillId="2" borderId="0" pivotButton="0" quotePrefix="0" xfId="0"/>
    <xf numFmtId="165" fontId="3" fillId="2" borderId="0" pivotButton="0" quotePrefix="0" xfId="0"/>
    <xf numFmtId="166" fontId="5" fillId="3" borderId="0" pivotButton="0" quotePrefix="0" xfId="0"/>
    <xf numFmtId="166" fontId="3" fillId="2" borderId="0" pivotButton="0" quotePrefix="0" xfId="0"/>
    <xf numFmtId="1" fontId="3" fillId="2" borderId="0" pivotButton="0" quotePrefix="0" xfId="0"/>
    <xf numFmtId="0" fontId="5" fillId="0" borderId="0" pivotButton="0" quotePrefix="0" xfId="0"/>
    <xf numFmtId="164" fontId="5" fillId="3" borderId="0" pivotButton="0" quotePrefix="0" xfId="0"/>
    <xf numFmtId="165" fontId="5" fillId="3" borderId="0" pivotButton="0" quotePrefix="0" xfId="0"/>
    <xf numFmtId="167" fontId="5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16" customWidth="1" min="4" max="4"/>
    <col width="13" customWidth="1" min="5" max="5"/>
    <col width="15" customWidth="1" min="6" max="6"/>
    <col width="13" customWidth="1" min="7" max="7"/>
    <col width="13" customWidth="1" min="8" max="8"/>
    <col width="11" customWidth="1" min="9" max="9"/>
    <col width="14" customWidth="1" min="10" max="10"/>
    <col width="16" customWidth="1" min="11" max="11"/>
    <col width="24" customWidth="1" min="12" max="12"/>
    <col width="16" customWidth="1" min="13" max="13"/>
    <col width="13" customWidth="1" min="14" max="14"/>
    <col width="10" customWidth="1" min="15" max="15"/>
  </cols>
  <sheetData>
    <row r="1" ht="32" customHeight="1">
      <c r="A1" s="1" t="inlineStr">
        <is>
          <t>Cliente</t>
        </is>
      </c>
      <c r="B1" s="1" t="inlineStr">
        <is>
          <t>Horas</t>
        </is>
      </c>
      <c r="C1" s="1" t="inlineStr">
        <is>
          <t>Facturación</t>
        </is>
      </c>
      <c r="D1" s="1" t="inlineStr">
        <is>
          <t>Costes directos</t>
        </is>
      </c>
      <c r="E1" s="1" t="inlineStr">
        <is>
          <t>Captación</t>
        </is>
      </c>
      <c r="F1" s="1" t="inlineStr">
        <is>
          <t>Meses relación</t>
        </is>
      </c>
      <c r="G1" s="2" t="inlineStr">
        <is>
          <t>Coste</t>
        </is>
      </c>
      <c r="H1" s="2" t="inlineStr">
        <is>
          <t>Margen</t>
        </is>
      </c>
      <c r="I1" s="2" t="inlineStr">
        <is>
          <t>Margen %</t>
        </is>
      </c>
      <c r="J1" s="2" t="inlineStr">
        <is>
          <t>Estado</t>
        </is>
      </c>
      <c r="K1" s="2" t="inlineStr">
        <is>
          <t>Te paga por hora</t>
        </is>
      </c>
      <c r="L1" s="2" t="inlineStr">
        <is>
          <t>Facturación para el objetivo</t>
        </is>
      </c>
      <c r="M1" s="2" t="inlineStr">
        <is>
          <t>Subida necesaria</t>
        </is>
      </c>
      <c r="N1" s="2" t="inlineStr">
        <is>
          <t>LTV</t>
        </is>
      </c>
      <c r="O1" s="2" t="inlineStr">
        <is>
          <t>LTV/CAC</t>
        </is>
      </c>
    </row>
    <row r="2">
      <c r="A2" s="3" t="inlineStr">
        <is>
          <t>Clínica dental Sonrisa</t>
        </is>
      </c>
      <c r="B2" s="4" t="n">
        <v>25</v>
      </c>
      <c r="C2" s="5" t="n">
        <v>2400</v>
      </c>
      <c r="D2" s="5" t="n">
        <v>150</v>
      </c>
      <c r="E2" s="5" t="n">
        <v>600</v>
      </c>
      <c r="F2" s="3" t="n">
        <v>36</v>
      </c>
      <c r="G2" s="6">
        <f>IF(A2="","",B2*Parámetros!$B$9+D2)</f>
        <v/>
      </c>
      <c r="H2" s="6">
        <f>IF(A2="","",C2-G2)</f>
        <v/>
      </c>
      <c r="I2" s="7">
        <f>IF(OR(A2="",C2=0),"",H2/C2)</f>
        <v/>
      </c>
      <c r="J2">
        <f>IF(A2="","",IF(H2&lt;0,"En pérdidas",IF(I2&gt;=Parámetros!$B$10,"Rentable","Justo")))</f>
        <v/>
      </c>
      <c r="K2" s="8">
        <f>IF(OR(A2="",B2=0),"",(C2-D2)/B2)</f>
        <v/>
      </c>
      <c r="L2" s="6">
        <f>IF(A2="","",G2/(1-Parámetros!$B$10))</f>
        <v/>
      </c>
      <c r="M2" s="7">
        <f>IF(OR(A2="",C2=0),"",MAX(0,L2/C2-1))</f>
        <v/>
      </c>
      <c r="N2" s="6">
        <f>IF(OR(A2="",F2=0),"",H2/Parámetros!$B$11*F2)</f>
        <v/>
      </c>
      <c r="O2" s="9">
        <f>IF(OR(N2="",E2=0),"",N2/E2)</f>
        <v/>
      </c>
    </row>
    <row r="3">
      <c r="A3" s="3" t="inlineStr">
        <is>
          <t>Tienda online Verde</t>
        </is>
      </c>
      <c r="B3" s="4" t="n">
        <v>20</v>
      </c>
      <c r="C3" s="5" t="n">
        <v>1500</v>
      </c>
      <c r="D3" s="5" t="n">
        <v>300</v>
      </c>
      <c r="E3" s="5" t="n">
        <v>300</v>
      </c>
      <c r="F3" s="3" t="n">
        <v>18</v>
      </c>
      <c r="G3" s="6">
        <f>IF(A3="","",B3*Parámetros!$B$9+D3)</f>
        <v/>
      </c>
      <c r="H3" s="6">
        <f>IF(A3="","",C3-G3)</f>
        <v/>
      </c>
      <c r="I3" s="7">
        <f>IF(OR(A3="",C3=0),"",H3/C3)</f>
        <v/>
      </c>
      <c r="J3">
        <f>IF(A3="","",IF(H3&lt;0,"En pérdidas",IF(I3&gt;=Parámetros!$B$10,"Rentable","Justo")))</f>
        <v/>
      </c>
      <c r="K3" s="8">
        <f>IF(OR(A3="",B3=0),"",(C3-D3)/B3)</f>
        <v/>
      </c>
      <c r="L3" s="6">
        <f>IF(A3="","",G3/(1-Parámetros!$B$10))</f>
        <v/>
      </c>
      <c r="M3" s="7">
        <f>IF(OR(A3="",C3=0),"",MAX(0,L3/C3-1))</f>
        <v/>
      </c>
      <c r="N3" s="6">
        <f>IF(OR(A3="",F3=0),"",H3/Parámetros!$B$11*F3)</f>
        <v/>
      </c>
      <c r="O3" s="9">
        <f>IF(OR(N3="",E3=0),"",N3/E3)</f>
        <v/>
      </c>
    </row>
    <row r="4">
      <c r="A4" s="3" t="inlineStr">
        <is>
          <t>Restaurante La Plaza</t>
        </is>
      </c>
      <c r="B4" s="4" t="n">
        <v>30</v>
      </c>
      <c r="C4" s="5" t="n">
        <v>1200</v>
      </c>
      <c r="D4" s="5" t="n">
        <v>100</v>
      </c>
      <c r="E4" s="5" t="n">
        <v>400</v>
      </c>
      <c r="F4" s="3" t="n">
        <v>12</v>
      </c>
      <c r="G4" s="6">
        <f>IF(A4="","",B4*Parámetros!$B$9+D4)</f>
        <v/>
      </c>
      <c r="H4" s="6">
        <f>IF(A4="","",C4-G4)</f>
        <v/>
      </c>
      <c r="I4" s="7">
        <f>IF(OR(A4="",C4=0),"",H4/C4)</f>
        <v/>
      </c>
      <c r="J4">
        <f>IF(A4="","",IF(H4&lt;0,"En pérdidas",IF(I4&gt;=Parámetros!$B$10,"Rentable","Justo")))</f>
        <v/>
      </c>
      <c r="K4" s="8">
        <f>IF(OR(A4="",B4=0),"",(C4-D4)/B4)</f>
        <v/>
      </c>
      <c r="L4" s="6">
        <f>IF(A4="","",G4/(1-Parámetros!$B$10))</f>
        <v/>
      </c>
      <c r="M4" s="7">
        <f>IF(OR(A4="",C4=0),"",MAX(0,L4/C4-1))</f>
        <v/>
      </c>
      <c r="N4" s="6">
        <f>IF(OR(A4="",F4=0),"",H4/Parámetros!$B$11*F4)</f>
        <v/>
      </c>
      <c r="O4" s="9">
        <f>IF(OR(N4="",E4=0),"",N4/E4)</f>
        <v/>
      </c>
    </row>
    <row r="5">
      <c r="A5" s="3" t="inlineStr">
        <is>
          <t>Gimnasio Fit</t>
        </is>
      </c>
      <c r="B5" s="4" t="n">
        <v>10</v>
      </c>
      <c r="C5" s="5" t="n">
        <v>900</v>
      </c>
      <c r="D5" s="5" t="n">
        <v>50</v>
      </c>
      <c r="E5" s="5" t="n">
        <v>200</v>
      </c>
      <c r="F5" s="3" t="n">
        <v>24</v>
      </c>
      <c r="G5" s="6">
        <f>IF(A5="","",B5*Parámetros!$B$9+D5)</f>
        <v/>
      </c>
      <c r="H5" s="6">
        <f>IF(A5="","",C5-G5)</f>
        <v/>
      </c>
      <c r="I5" s="7">
        <f>IF(OR(A5="",C5=0),"",H5/C5)</f>
        <v/>
      </c>
      <c r="J5">
        <f>IF(A5="","",IF(H5&lt;0,"En pérdidas",IF(I5&gt;=Parámetros!$B$10,"Rentable","Justo")))</f>
        <v/>
      </c>
      <c r="K5" s="8">
        <f>IF(OR(A5="",B5=0),"",(C5-D5)/B5)</f>
        <v/>
      </c>
      <c r="L5" s="6">
        <f>IF(A5="","",G5/(1-Parámetros!$B$10))</f>
        <v/>
      </c>
      <c r="M5" s="7">
        <f>IF(OR(A5="",C5=0),"",MAX(0,L5/C5-1))</f>
        <v/>
      </c>
      <c r="N5" s="6">
        <f>IF(OR(A5="",F5=0),"",H5/Parámetros!$B$11*F5)</f>
        <v/>
      </c>
      <c r="O5" s="9">
        <f>IF(OR(N5="",E5=0),"",N5/E5)</f>
        <v/>
      </c>
    </row>
    <row r="6">
      <c r="A6" s="3" t="inlineStr">
        <is>
          <t>Asesoría López</t>
        </is>
      </c>
      <c r="B6" s="4" t="n">
        <v>5</v>
      </c>
      <c r="C6" s="5" t="n">
        <v>400</v>
      </c>
      <c r="D6" s="5" t="n">
        <v>0</v>
      </c>
      <c r="E6" s="5" t="n">
        <v>100</v>
      </c>
      <c r="F6" s="3" t="n">
        <v>24</v>
      </c>
      <c r="G6" s="6">
        <f>IF(A6="","",B6*Parámetros!$B$9+D6)</f>
        <v/>
      </c>
      <c r="H6" s="6">
        <f>IF(A6="","",C6-G6)</f>
        <v/>
      </c>
      <c r="I6" s="7">
        <f>IF(OR(A6="",C6=0),"",H6/C6)</f>
        <v/>
      </c>
      <c r="J6">
        <f>IF(A6="","",IF(H6&lt;0,"En pérdidas",IF(I6&gt;=Parámetros!$B$10,"Rentable","Justo")))</f>
        <v/>
      </c>
      <c r="K6" s="8">
        <f>IF(OR(A6="",B6=0),"",(C6-D6)/B6)</f>
        <v/>
      </c>
      <c r="L6" s="6">
        <f>IF(A6="","",G6/(1-Parámetros!$B$10))</f>
        <v/>
      </c>
      <c r="M6" s="7">
        <f>IF(OR(A6="",C6=0),"",MAX(0,L6/C6-1))</f>
        <v/>
      </c>
      <c r="N6" s="6">
        <f>IF(OR(A6="",F6=0),"",H6/Parámetros!$B$11*F6)</f>
        <v/>
      </c>
      <c r="O6" s="9">
        <f>IF(OR(N6="",E6=0),"",N6/E6)</f>
        <v/>
      </c>
    </row>
    <row r="7">
      <c r="A7" s="3" t="n"/>
      <c r="B7" s="4" t="n"/>
      <c r="C7" s="5" t="n"/>
      <c r="D7" s="5" t="n"/>
      <c r="E7" s="5" t="n"/>
      <c r="F7" s="3" t="n"/>
      <c r="G7" s="6">
        <f>IF(A7="","",B7*Parámetros!$B$9+D7)</f>
        <v/>
      </c>
      <c r="H7" s="6">
        <f>IF(A7="","",C7-G7)</f>
        <v/>
      </c>
      <c r="I7" s="7">
        <f>IF(OR(A7="",C7=0),"",H7/C7)</f>
        <v/>
      </c>
      <c r="J7">
        <f>IF(A7="","",IF(H7&lt;0,"En pérdidas",IF(I7&gt;=Parámetros!$B$10,"Rentable","Justo")))</f>
        <v/>
      </c>
      <c r="K7" s="8">
        <f>IF(OR(A7="",B7=0),"",(C7-D7)/B7)</f>
        <v/>
      </c>
      <c r="L7" s="6">
        <f>IF(A7="","",G7/(1-Parámetros!$B$10))</f>
        <v/>
      </c>
      <c r="M7" s="7">
        <f>IF(OR(A7="",C7=0),"",MAX(0,L7/C7-1))</f>
        <v/>
      </c>
      <c r="N7" s="6">
        <f>IF(OR(A7="",F7=0),"",H7/Parámetros!$B$11*F7)</f>
        <v/>
      </c>
      <c r="O7" s="9">
        <f>IF(OR(N7="",E7=0),"",N7/E7)</f>
        <v/>
      </c>
    </row>
    <row r="8">
      <c r="A8" s="3" t="n"/>
      <c r="B8" s="4" t="n"/>
      <c r="C8" s="5" t="n"/>
      <c r="D8" s="5" t="n"/>
      <c r="E8" s="5" t="n"/>
      <c r="F8" s="3" t="n"/>
      <c r="G8" s="6">
        <f>IF(A8="","",B8*Parámetros!$B$9+D8)</f>
        <v/>
      </c>
      <c r="H8" s="6">
        <f>IF(A8="","",C8-G8)</f>
        <v/>
      </c>
      <c r="I8" s="7">
        <f>IF(OR(A8="",C8=0),"",H8/C8)</f>
        <v/>
      </c>
      <c r="J8">
        <f>IF(A8="","",IF(H8&lt;0,"En pérdidas",IF(I8&gt;=Parámetros!$B$10,"Rentable","Justo")))</f>
        <v/>
      </c>
      <c r="K8" s="8">
        <f>IF(OR(A8="",B8=0),"",(C8-D8)/B8)</f>
        <v/>
      </c>
      <c r="L8" s="6">
        <f>IF(A8="","",G8/(1-Parámetros!$B$10))</f>
        <v/>
      </c>
      <c r="M8" s="7">
        <f>IF(OR(A8="",C8=0),"",MAX(0,L8/C8-1))</f>
        <v/>
      </c>
      <c r="N8" s="6">
        <f>IF(OR(A8="",F8=0),"",H8/Parámetros!$B$11*F8)</f>
        <v/>
      </c>
      <c r="O8" s="9">
        <f>IF(OR(N8="",E8=0),"",N8/E8)</f>
        <v/>
      </c>
    </row>
    <row r="9">
      <c r="A9" s="3" t="n"/>
      <c r="B9" s="4" t="n"/>
      <c r="C9" s="5" t="n"/>
      <c r="D9" s="5" t="n"/>
      <c r="E9" s="5" t="n"/>
      <c r="F9" s="3" t="n"/>
      <c r="G9" s="6">
        <f>IF(A9="","",B9*Parámetros!$B$9+D9)</f>
        <v/>
      </c>
      <c r="H9" s="6">
        <f>IF(A9="","",C9-G9)</f>
        <v/>
      </c>
      <c r="I9" s="7">
        <f>IF(OR(A9="",C9=0),"",H9/C9)</f>
        <v/>
      </c>
      <c r="J9">
        <f>IF(A9="","",IF(H9&lt;0,"En pérdidas",IF(I9&gt;=Parámetros!$B$10,"Rentable","Justo")))</f>
        <v/>
      </c>
      <c r="K9" s="8">
        <f>IF(OR(A9="",B9=0),"",(C9-D9)/B9)</f>
        <v/>
      </c>
      <c r="L9" s="6">
        <f>IF(A9="","",G9/(1-Parámetros!$B$10))</f>
        <v/>
      </c>
      <c r="M9" s="7">
        <f>IF(OR(A9="",C9=0),"",MAX(0,L9/C9-1))</f>
        <v/>
      </c>
      <c r="N9" s="6">
        <f>IF(OR(A9="",F9=0),"",H9/Parámetros!$B$11*F9)</f>
        <v/>
      </c>
      <c r="O9" s="9">
        <f>IF(OR(N9="",E9=0),"",N9/E9)</f>
        <v/>
      </c>
    </row>
    <row r="10">
      <c r="A10" s="3" t="n"/>
      <c r="B10" s="4" t="n"/>
      <c r="C10" s="5" t="n"/>
      <c r="D10" s="5" t="n"/>
      <c r="E10" s="5" t="n"/>
      <c r="F10" s="3" t="n"/>
      <c r="G10" s="6">
        <f>IF(A10="","",B10*Parámetros!$B$9+D10)</f>
        <v/>
      </c>
      <c r="H10" s="6">
        <f>IF(A10="","",C10-G10)</f>
        <v/>
      </c>
      <c r="I10" s="7">
        <f>IF(OR(A10="",C10=0),"",H10/C10)</f>
        <v/>
      </c>
      <c r="J10">
        <f>IF(A10="","",IF(H10&lt;0,"En pérdidas",IF(I10&gt;=Parámetros!$B$10,"Rentable","Justo")))</f>
        <v/>
      </c>
      <c r="K10" s="8">
        <f>IF(OR(A10="",B10=0),"",(C10-D10)/B10)</f>
        <v/>
      </c>
      <c r="L10" s="6">
        <f>IF(A10="","",G10/(1-Parámetros!$B$10))</f>
        <v/>
      </c>
      <c r="M10" s="7">
        <f>IF(OR(A10="",C10=0),"",MAX(0,L10/C10-1))</f>
        <v/>
      </c>
      <c r="N10" s="6">
        <f>IF(OR(A10="",F10=0),"",H10/Parámetros!$B$11*F10)</f>
        <v/>
      </c>
      <c r="O10" s="9">
        <f>IF(OR(N10="",E10=0),"",N10/E10)</f>
        <v/>
      </c>
    </row>
    <row r="11">
      <c r="A11" s="3" t="n"/>
      <c r="B11" s="4" t="n"/>
      <c r="C11" s="5" t="n"/>
      <c r="D11" s="5" t="n"/>
      <c r="E11" s="5" t="n"/>
      <c r="F11" s="3" t="n"/>
      <c r="G11" s="6">
        <f>IF(A11="","",B11*Parámetros!$B$9+D11)</f>
        <v/>
      </c>
      <c r="H11" s="6">
        <f>IF(A11="","",C11-G11)</f>
        <v/>
      </c>
      <c r="I11" s="7">
        <f>IF(OR(A11="",C11=0),"",H11/C11)</f>
        <v/>
      </c>
      <c r="J11">
        <f>IF(A11="","",IF(H11&lt;0,"En pérdidas",IF(I11&gt;=Parámetros!$B$10,"Rentable","Justo")))</f>
        <v/>
      </c>
      <c r="K11" s="8">
        <f>IF(OR(A11="",B11=0),"",(C11-D11)/B11)</f>
        <v/>
      </c>
      <c r="L11" s="6">
        <f>IF(A11="","",G11/(1-Parámetros!$B$10))</f>
        <v/>
      </c>
      <c r="M11" s="7">
        <f>IF(OR(A11="",C11=0),"",MAX(0,L11/C11-1))</f>
        <v/>
      </c>
      <c r="N11" s="6">
        <f>IF(OR(A11="",F11=0),"",H11/Parámetros!$B$11*F11)</f>
        <v/>
      </c>
      <c r="O11" s="9">
        <f>IF(OR(N11="",E11=0),"",N11/E11)</f>
        <v/>
      </c>
    </row>
    <row r="12">
      <c r="A12" s="3" t="n"/>
      <c r="B12" s="4" t="n"/>
      <c r="C12" s="5" t="n"/>
      <c r="D12" s="5" t="n"/>
      <c r="E12" s="5" t="n"/>
      <c r="F12" s="3" t="n"/>
      <c r="G12" s="6">
        <f>IF(A12="","",B12*Parámetros!$B$9+D12)</f>
        <v/>
      </c>
      <c r="H12" s="6">
        <f>IF(A12="","",C12-G12)</f>
        <v/>
      </c>
      <c r="I12" s="7">
        <f>IF(OR(A12="",C12=0),"",H12/C12)</f>
        <v/>
      </c>
      <c r="J12">
        <f>IF(A12="","",IF(H12&lt;0,"En pérdidas",IF(I12&gt;=Parámetros!$B$10,"Rentable","Justo")))</f>
        <v/>
      </c>
      <c r="K12" s="8">
        <f>IF(OR(A12="",B12=0),"",(C12-D12)/B12)</f>
        <v/>
      </c>
      <c r="L12" s="6">
        <f>IF(A12="","",G12/(1-Parámetros!$B$10))</f>
        <v/>
      </c>
      <c r="M12" s="7">
        <f>IF(OR(A12="",C12=0),"",MAX(0,L12/C12-1))</f>
        <v/>
      </c>
      <c r="N12" s="6">
        <f>IF(OR(A12="",F12=0),"",H12/Parámetros!$B$11*F12)</f>
        <v/>
      </c>
      <c r="O12" s="9">
        <f>IF(OR(N12="",E12=0),"",N12/E12)</f>
        <v/>
      </c>
    </row>
    <row r="13">
      <c r="A13" s="3" t="n"/>
      <c r="B13" s="4" t="n"/>
      <c r="C13" s="5" t="n"/>
      <c r="D13" s="5" t="n"/>
      <c r="E13" s="5" t="n"/>
      <c r="F13" s="3" t="n"/>
      <c r="G13" s="6">
        <f>IF(A13="","",B13*Parámetros!$B$9+D13)</f>
        <v/>
      </c>
      <c r="H13" s="6">
        <f>IF(A13="","",C13-G13)</f>
        <v/>
      </c>
      <c r="I13" s="7">
        <f>IF(OR(A13="",C13=0),"",H13/C13)</f>
        <v/>
      </c>
      <c r="J13">
        <f>IF(A13="","",IF(H13&lt;0,"En pérdidas",IF(I13&gt;=Parámetros!$B$10,"Rentable","Justo")))</f>
        <v/>
      </c>
      <c r="K13" s="8">
        <f>IF(OR(A13="",B13=0),"",(C13-D13)/B13)</f>
        <v/>
      </c>
      <c r="L13" s="6">
        <f>IF(A13="","",G13/(1-Parámetros!$B$10))</f>
        <v/>
      </c>
      <c r="M13" s="7">
        <f>IF(OR(A13="",C13=0),"",MAX(0,L13/C13-1))</f>
        <v/>
      </c>
      <c r="N13" s="6">
        <f>IF(OR(A13="",F13=0),"",H13/Parámetros!$B$11*F13)</f>
        <v/>
      </c>
      <c r="O13" s="9">
        <f>IF(OR(N13="",E13=0),"",N13/E13)</f>
        <v/>
      </c>
    </row>
    <row r="14">
      <c r="A14" s="3" t="n"/>
      <c r="B14" s="4" t="n"/>
      <c r="C14" s="5" t="n"/>
      <c r="D14" s="5" t="n"/>
      <c r="E14" s="5" t="n"/>
      <c r="F14" s="3" t="n"/>
      <c r="G14" s="6">
        <f>IF(A14="","",B14*Parámetros!$B$9+D14)</f>
        <v/>
      </c>
      <c r="H14" s="6">
        <f>IF(A14="","",C14-G14)</f>
        <v/>
      </c>
      <c r="I14" s="7">
        <f>IF(OR(A14="",C14=0),"",H14/C14)</f>
        <v/>
      </c>
      <c r="J14">
        <f>IF(A14="","",IF(H14&lt;0,"En pérdidas",IF(I14&gt;=Parámetros!$B$10,"Rentable","Justo")))</f>
        <v/>
      </c>
      <c r="K14" s="8">
        <f>IF(OR(A14="",B14=0),"",(C14-D14)/B14)</f>
        <v/>
      </c>
      <c r="L14" s="6">
        <f>IF(A14="","",G14/(1-Parámetros!$B$10))</f>
        <v/>
      </c>
      <c r="M14" s="7">
        <f>IF(OR(A14="",C14=0),"",MAX(0,L14/C14-1))</f>
        <v/>
      </c>
      <c r="N14" s="6">
        <f>IF(OR(A14="",F14=0),"",H14/Parámetros!$B$11*F14)</f>
        <v/>
      </c>
      <c r="O14" s="9">
        <f>IF(OR(N14="",E14=0),"",N14/E14)</f>
        <v/>
      </c>
    </row>
    <row r="15">
      <c r="A15" s="3" t="n"/>
      <c r="B15" s="4" t="n"/>
      <c r="C15" s="5" t="n"/>
      <c r="D15" s="5" t="n"/>
      <c r="E15" s="5" t="n"/>
      <c r="F15" s="3" t="n"/>
      <c r="G15" s="6">
        <f>IF(A15="","",B15*Parámetros!$B$9+D15)</f>
        <v/>
      </c>
      <c r="H15" s="6">
        <f>IF(A15="","",C15-G15)</f>
        <v/>
      </c>
      <c r="I15" s="7">
        <f>IF(OR(A15="",C15=0),"",H15/C15)</f>
        <v/>
      </c>
      <c r="J15">
        <f>IF(A15="","",IF(H15&lt;0,"En pérdidas",IF(I15&gt;=Parámetros!$B$10,"Rentable","Justo")))</f>
        <v/>
      </c>
      <c r="K15" s="8">
        <f>IF(OR(A15="",B15=0),"",(C15-D15)/B15)</f>
        <v/>
      </c>
      <c r="L15" s="6">
        <f>IF(A15="","",G15/(1-Parámetros!$B$10))</f>
        <v/>
      </c>
      <c r="M15" s="7">
        <f>IF(OR(A15="",C15=0),"",MAX(0,L15/C15-1))</f>
        <v/>
      </c>
      <c r="N15" s="6">
        <f>IF(OR(A15="",F15=0),"",H15/Parámetros!$B$11*F15)</f>
        <v/>
      </c>
      <c r="O15" s="9">
        <f>IF(OR(N15="",E15=0),"",N15/E15)</f>
        <v/>
      </c>
    </row>
    <row r="16">
      <c r="A16" s="3" t="n"/>
      <c r="B16" s="4" t="n"/>
      <c r="C16" s="5" t="n"/>
      <c r="D16" s="5" t="n"/>
      <c r="E16" s="5" t="n"/>
      <c r="F16" s="3" t="n"/>
      <c r="G16" s="6">
        <f>IF(A16="","",B16*Parámetros!$B$9+D16)</f>
        <v/>
      </c>
      <c r="H16" s="6">
        <f>IF(A16="","",C16-G16)</f>
        <v/>
      </c>
      <c r="I16" s="7">
        <f>IF(OR(A16="",C16=0),"",H16/C16)</f>
        <v/>
      </c>
      <c r="J16">
        <f>IF(A16="","",IF(H16&lt;0,"En pérdidas",IF(I16&gt;=Parámetros!$B$10,"Rentable","Justo")))</f>
        <v/>
      </c>
      <c r="K16" s="8">
        <f>IF(OR(A16="",B16=0),"",(C16-D16)/B16)</f>
        <v/>
      </c>
      <c r="L16" s="6">
        <f>IF(A16="","",G16/(1-Parámetros!$B$10))</f>
        <v/>
      </c>
      <c r="M16" s="7">
        <f>IF(OR(A16="",C16=0),"",MAX(0,L16/C16-1))</f>
        <v/>
      </c>
      <c r="N16" s="6">
        <f>IF(OR(A16="",F16=0),"",H16/Parámetros!$B$11*F16)</f>
        <v/>
      </c>
      <c r="O16" s="9">
        <f>IF(OR(N16="",E16=0),"",N16/E16)</f>
        <v/>
      </c>
    </row>
    <row r="17">
      <c r="A17" s="3" t="n"/>
      <c r="B17" s="4" t="n"/>
      <c r="C17" s="5" t="n"/>
      <c r="D17" s="5" t="n"/>
      <c r="E17" s="5" t="n"/>
      <c r="F17" s="3" t="n"/>
      <c r="G17" s="6">
        <f>IF(A17="","",B17*Parámetros!$B$9+D17)</f>
        <v/>
      </c>
      <c r="H17" s="6">
        <f>IF(A17="","",C17-G17)</f>
        <v/>
      </c>
      <c r="I17" s="7">
        <f>IF(OR(A17="",C17=0),"",H17/C17)</f>
        <v/>
      </c>
      <c r="J17">
        <f>IF(A17="","",IF(H17&lt;0,"En pérdidas",IF(I17&gt;=Parámetros!$B$10,"Rentable","Justo")))</f>
        <v/>
      </c>
      <c r="K17" s="8">
        <f>IF(OR(A17="",B17=0),"",(C17-D17)/B17)</f>
        <v/>
      </c>
      <c r="L17" s="6">
        <f>IF(A17="","",G17/(1-Parámetros!$B$10))</f>
        <v/>
      </c>
      <c r="M17" s="7">
        <f>IF(OR(A17="",C17=0),"",MAX(0,L17/C17-1))</f>
        <v/>
      </c>
      <c r="N17" s="6">
        <f>IF(OR(A17="",F17=0),"",H17/Parámetros!$B$11*F17)</f>
        <v/>
      </c>
      <c r="O17" s="9">
        <f>IF(OR(N17="",E17=0),"",N17/E17)</f>
        <v/>
      </c>
    </row>
    <row r="18">
      <c r="A18" s="3" t="n"/>
      <c r="B18" s="4" t="n"/>
      <c r="C18" s="5" t="n"/>
      <c r="D18" s="5" t="n"/>
      <c r="E18" s="5" t="n"/>
      <c r="F18" s="3" t="n"/>
      <c r="G18" s="6">
        <f>IF(A18="","",B18*Parámetros!$B$9+D18)</f>
        <v/>
      </c>
      <c r="H18" s="6">
        <f>IF(A18="","",C18-G18)</f>
        <v/>
      </c>
      <c r="I18" s="7">
        <f>IF(OR(A18="",C18=0),"",H18/C18)</f>
        <v/>
      </c>
      <c r="J18">
        <f>IF(A18="","",IF(H18&lt;0,"En pérdidas",IF(I18&gt;=Parámetros!$B$10,"Rentable","Justo")))</f>
        <v/>
      </c>
      <c r="K18" s="8">
        <f>IF(OR(A18="",B18=0),"",(C18-D18)/B18)</f>
        <v/>
      </c>
      <c r="L18" s="6">
        <f>IF(A18="","",G18/(1-Parámetros!$B$10))</f>
        <v/>
      </c>
      <c r="M18" s="7">
        <f>IF(OR(A18="",C18=0),"",MAX(0,L18/C18-1))</f>
        <v/>
      </c>
      <c r="N18" s="6">
        <f>IF(OR(A18="",F18=0),"",H18/Parámetros!$B$11*F18)</f>
        <v/>
      </c>
      <c r="O18" s="9">
        <f>IF(OR(N18="",E18=0),"",N18/E18)</f>
        <v/>
      </c>
    </row>
    <row r="19">
      <c r="A19" s="3" t="n"/>
      <c r="B19" s="4" t="n"/>
      <c r="C19" s="5" t="n"/>
      <c r="D19" s="5" t="n"/>
      <c r="E19" s="5" t="n"/>
      <c r="F19" s="3" t="n"/>
      <c r="G19" s="6">
        <f>IF(A19="","",B19*Parámetros!$B$9+D19)</f>
        <v/>
      </c>
      <c r="H19" s="6">
        <f>IF(A19="","",C19-G19)</f>
        <v/>
      </c>
      <c r="I19" s="7">
        <f>IF(OR(A19="",C19=0),"",H19/C19)</f>
        <v/>
      </c>
      <c r="J19">
        <f>IF(A19="","",IF(H19&lt;0,"En pérdidas",IF(I19&gt;=Parámetros!$B$10,"Rentable","Justo")))</f>
        <v/>
      </c>
      <c r="K19" s="8">
        <f>IF(OR(A19="",B19=0),"",(C19-D19)/B19)</f>
        <v/>
      </c>
      <c r="L19" s="6">
        <f>IF(A19="","",G19/(1-Parámetros!$B$10))</f>
        <v/>
      </c>
      <c r="M19" s="7">
        <f>IF(OR(A19="",C19=0),"",MAX(0,L19/C19-1))</f>
        <v/>
      </c>
      <c r="N19" s="6">
        <f>IF(OR(A19="",F19=0),"",H19/Parámetros!$B$11*F19)</f>
        <v/>
      </c>
      <c r="O19" s="9">
        <f>IF(OR(N19="",E19=0),"",N19/E19)</f>
        <v/>
      </c>
    </row>
    <row r="20">
      <c r="A20" s="3" t="n"/>
      <c r="B20" s="4" t="n"/>
      <c r="C20" s="5" t="n"/>
      <c r="D20" s="5" t="n"/>
      <c r="E20" s="5" t="n"/>
      <c r="F20" s="3" t="n"/>
      <c r="G20" s="6">
        <f>IF(A20="","",B20*Parámetros!$B$9+D20)</f>
        <v/>
      </c>
      <c r="H20" s="6">
        <f>IF(A20="","",C20-G20)</f>
        <v/>
      </c>
      <c r="I20" s="7">
        <f>IF(OR(A20="",C20=0),"",H20/C20)</f>
        <v/>
      </c>
      <c r="J20">
        <f>IF(A20="","",IF(H20&lt;0,"En pérdidas",IF(I20&gt;=Parámetros!$B$10,"Rentable","Justo")))</f>
        <v/>
      </c>
      <c r="K20" s="8">
        <f>IF(OR(A20="",B20=0),"",(C20-D20)/B20)</f>
        <v/>
      </c>
      <c r="L20" s="6">
        <f>IF(A20="","",G20/(1-Parámetros!$B$10))</f>
        <v/>
      </c>
      <c r="M20" s="7">
        <f>IF(OR(A20="",C20=0),"",MAX(0,L20/C20-1))</f>
        <v/>
      </c>
      <c r="N20" s="6">
        <f>IF(OR(A20="",F20=0),"",H20/Parámetros!$B$11*F20)</f>
        <v/>
      </c>
      <c r="O20" s="9">
        <f>IF(OR(N20="",E20=0),"",N20/E20)</f>
        <v/>
      </c>
    </row>
    <row r="21">
      <c r="A21" s="3" t="n"/>
      <c r="B21" s="4" t="n"/>
      <c r="C21" s="5" t="n"/>
      <c r="D21" s="5" t="n"/>
      <c r="E21" s="5" t="n"/>
      <c r="F21" s="3" t="n"/>
      <c r="G21" s="6">
        <f>IF(A21="","",B21*Parámetros!$B$9+D21)</f>
        <v/>
      </c>
      <c r="H21" s="6">
        <f>IF(A21="","",C21-G21)</f>
        <v/>
      </c>
      <c r="I21" s="7">
        <f>IF(OR(A21="",C21=0),"",H21/C21)</f>
        <v/>
      </c>
      <c r="J21">
        <f>IF(A21="","",IF(H21&lt;0,"En pérdidas",IF(I21&gt;=Parámetros!$B$10,"Rentable","Justo")))</f>
        <v/>
      </c>
      <c r="K21" s="8">
        <f>IF(OR(A21="",B21=0),"",(C21-D21)/B21)</f>
        <v/>
      </c>
      <c r="L21" s="6">
        <f>IF(A21="","",G21/(1-Parámetros!$B$10))</f>
        <v/>
      </c>
      <c r="M21" s="7">
        <f>IF(OR(A21="",C21=0),"",MAX(0,L21/C21-1))</f>
        <v/>
      </c>
      <c r="N21" s="6">
        <f>IF(OR(A21="",F21=0),"",H21/Parámetros!$B$11*F21)</f>
        <v/>
      </c>
      <c r="O21" s="9">
        <f>IF(OR(N21="",E21=0),"",N21/E21)</f>
        <v/>
      </c>
    </row>
    <row r="22">
      <c r="A22" s="3" t="n"/>
      <c r="B22" s="4" t="n"/>
      <c r="C22" s="5" t="n"/>
      <c r="D22" s="5" t="n"/>
      <c r="E22" s="5" t="n"/>
      <c r="F22" s="3" t="n"/>
      <c r="G22" s="6">
        <f>IF(A22="","",B22*Parámetros!$B$9+D22)</f>
        <v/>
      </c>
      <c r="H22" s="6">
        <f>IF(A22="","",C22-G22)</f>
        <v/>
      </c>
      <c r="I22" s="7">
        <f>IF(OR(A22="",C22=0),"",H22/C22)</f>
        <v/>
      </c>
      <c r="J22">
        <f>IF(A22="","",IF(H22&lt;0,"En pérdidas",IF(I22&gt;=Parámetros!$B$10,"Rentable","Justo")))</f>
        <v/>
      </c>
      <c r="K22" s="8">
        <f>IF(OR(A22="",B22=0),"",(C22-D22)/B22)</f>
        <v/>
      </c>
      <c r="L22" s="6">
        <f>IF(A22="","",G22/(1-Parámetros!$B$10))</f>
        <v/>
      </c>
      <c r="M22" s="7">
        <f>IF(OR(A22="",C22=0),"",MAX(0,L22/C22-1))</f>
        <v/>
      </c>
      <c r="N22" s="6">
        <f>IF(OR(A22="",F22=0),"",H22/Parámetros!$B$11*F22)</f>
        <v/>
      </c>
      <c r="O22" s="9">
        <f>IF(OR(N22="",E22=0),"",N22/E22)</f>
        <v/>
      </c>
    </row>
    <row r="23">
      <c r="A23" s="3" t="n"/>
      <c r="B23" s="4" t="n"/>
      <c r="C23" s="5" t="n"/>
      <c r="D23" s="5" t="n"/>
      <c r="E23" s="5" t="n"/>
      <c r="F23" s="3" t="n"/>
      <c r="G23" s="6">
        <f>IF(A23="","",B23*Parámetros!$B$9+D23)</f>
        <v/>
      </c>
      <c r="H23" s="6">
        <f>IF(A23="","",C23-G23)</f>
        <v/>
      </c>
      <c r="I23" s="7">
        <f>IF(OR(A23="",C23=0),"",H23/C23)</f>
        <v/>
      </c>
      <c r="J23">
        <f>IF(A23="","",IF(H23&lt;0,"En pérdidas",IF(I23&gt;=Parámetros!$B$10,"Rentable","Justo")))</f>
        <v/>
      </c>
      <c r="K23" s="8">
        <f>IF(OR(A23="",B23=0),"",(C23-D23)/B23)</f>
        <v/>
      </c>
      <c r="L23" s="6">
        <f>IF(A23="","",G23/(1-Parámetros!$B$10))</f>
        <v/>
      </c>
      <c r="M23" s="7">
        <f>IF(OR(A23="",C23=0),"",MAX(0,L23/C23-1))</f>
        <v/>
      </c>
      <c r="N23" s="6">
        <f>IF(OR(A23="",F23=0),"",H23/Parámetros!$B$11*F23)</f>
        <v/>
      </c>
      <c r="O23" s="9">
        <f>IF(OR(N23="",E23=0),"",N23/E23)</f>
        <v/>
      </c>
    </row>
    <row r="24">
      <c r="A24" s="3" t="n"/>
      <c r="B24" s="4" t="n"/>
      <c r="C24" s="5" t="n"/>
      <c r="D24" s="5" t="n"/>
      <c r="E24" s="5" t="n"/>
      <c r="F24" s="3" t="n"/>
      <c r="G24" s="6">
        <f>IF(A24="","",B24*Parámetros!$B$9+D24)</f>
        <v/>
      </c>
      <c r="H24" s="6">
        <f>IF(A24="","",C24-G24)</f>
        <v/>
      </c>
      <c r="I24" s="7">
        <f>IF(OR(A24="",C24=0),"",H24/C24)</f>
        <v/>
      </c>
      <c r="J24">
        <f>IF(A24="","",IF(H24&lt;0,"En pérdidas",IF(I24&gt;=Parámetros!$B$10,"Rentable","Justo")))</f>
        <v/>
      </c>
      <c r="K24" s="8">
        <f>IF(OR(A24="",B24=0),"",(C24-D24)/B24)</f>
        <v/>
      </c>
      <c r="L24" s="6">
        <f>IF(A24="","",G24/(1-Parámetros!$B$10))</f>
        <v/>
      </c>
      <c r="M24" s="7">
        <f>IF(OR(A24="",C24=0),"",MAX(0,L24/C24-1))</f>
        <v/>
      </c>
      <c r="N24" s="6">
        <f>IF(OR(A24="",F24=0),"",H24/Parámetros!$B$11*F24)</f>
        <v/>
      </c>
      <c r="O24" s="9">
        <f>IF(OR(N24="",E24=0),"",N24/E24)</f>
        <v/>
      </c>
    </row>
    <row r="25">
      <c r="A25" s="3" t="n"/>
      <c r="B25" s="4" t="n"/>
      <c r="C25" s="5" t="n"/>
      <c r="D25" s="5" t="n"/>
      <c r="E25" s="5" t="n"/>
      <c r="F25" s="3" t="n"/>
      <c r="G25" s="6">
        <f>IF(A25="","",B25*Parámetros!$B$9+D25)</f>
        <v/>
      </c>
      <c r="H25" s="6">
        <f>IF(A25="","",C25-G25)</f>
        <v/>
      </c>
      <c r="I25" s="7">
        <f>IF(OR(A25="",C25=0),"",H25/C25)</f>
        <v/>
      </c>
      <c r="J25">
        <f>IF(A25="","",IF(H25&lt;0,"En pérdidas",IF(I25&gt;=Parámetros!$B$10,"Rentable","Justo")))</f>
        <v/>
      </c>
      <c r="K25" s="8">
        <f>IF(OR(A25="",B25=0),"",(C25-D25)/B25)</f>
        <v/>
      </c>
      <c r="L25" s="6">
        <f>IF(A25="","",G25/(1-Parámetros!$B$10))</f>
        <v/>
      </c>
      <c r="M25" s="7">
        <f>IF(OR(A25="",C25=0),"",MAX(0,L25/C25-1))</f>
        <v/>
      </c>
      <c r="N25" s="6">
        <f>IF(OR(A25="",F25=0),"",H25/Parámetros!$B$11*F25)</f>
        <v/>
      </c>
      <c r="O25" s="9">
        <f>IF(OR(N25="",E25=0),"",N25/E25)</f>
        <v/>
      </c>
    </row>
    <row r="26">
      <c r="A26" s="3" t="n"/>
      <c r="B26" s="4" t="n"/>
      <c r="C26" s="5" t="n"/>
      <c r="D26" s="5" t="n"/>
      <c r="E26" s="5" t="n"/>
      <c r="F26" s="3" t="n"/>
      <c r="G26" s="6">
        <f>IF(A26="","",B26*Parámetros!$B$9+D26)</f>
        <v/>
      </c>
      <c r="H26" s="6">
        <f>IF(A26="","",C26-G26)</f>
        <v/>
      </c>
      <c r="I26" s="7">
        <f>IF(OR(A26="",C26=0),"",H26/C26)</f>
        <v/>
      </c>
      <c r="J26">
        <f>IF(A26="","",IF(H26&lt;0,"En pérdidas",IF(I26&gt;=Parámetros!$B$10,"Rentable","Justo")))</f>
        <v/>
      </c>
      <c r="K26" s="8">
        <f>IF(OR(A26="",B26=0),"",(C26-D26)/B26)</f>
        <v/>
      </c>
      <c r="L26" s="6">
        <f>IF(A26="","",G26/(1-Parámetros!$B$10))</f>
        <v/>
      </c>
      <c r="M26" s="7">
        <f>IF(OR(A26="",C26=0),"",MAX(0,L26/C26-1))</f>
        <v/>
      </c>
      <c r="N26" s="6">
        <f>IF(OR(A26="",F26=0),"",H26/Parámetros!$B$11*F26)</f>
        <v/>
      </c>
      <c r="O26" s="9">
        <f>IF(OR(N26="",E26=0),"",N26/E26)</f>
        <v/>
      </c>
    </row>
    <row r="27">
      <c r="A27" s="3" t="n"/>
      <c r="B27" s="4" t="n"/>
      <c r="C27" s="5" t="n"/>
      <c r="D27" s="5" t="n"/>
      <c r="E27" s="5" t="n"/>
      <c r="F27" s="3" t="n"/>
      <c r="G27" s="6">
        <f>IF(A27="","",B27*Parámetros!$B$9+D27)</f>
        <v/>
      </c>
      <c r="H27" s="6">
        <f>IF(A27="","",C27-G27)</f>
        <v/>
      </c>
      <c r="I27" s="7">
        <f>IF(OR(A27="",C27=0),"",H27/C27)</f>
        <v/>
      </c>
      <c r="J27">
        <f>IF(A27="","",IF(H27&lt;0,"En pérdidas",IF(I27&gt;=Parámetros!$B$10,"Rentable","Justo")))</f>
        <v/>
      </c>
      <c r="K27" s="8">
        <f>IF(OR(A27="",B27=0),"",(C27-D27)/B27)</f>
        <v/>
      </c>
      <c r="L27" s="6">
        <f>IF(A27="","",G27/(1-Parámetros!$B$10))</f>
        <v/>
      </c>
      <c r="M27" s="7">
        <f>IF(OR(A27="",C27=0),"",MAX(0,L27/C27-1))</f>
        <v/>
      </c>
      <c r="N27" s="6">
        <f>IF(OR(A27="",F27=0),"",H27/Parámetros!$B$11*F27)</f>
        <v/>
      </c>
      <c r="O27" s="9">
        <f>IF(OR(N27="",E27=0),"",N27/E27)</f>
        <v/>
      </c>
    </row>
    <row r="28">
      <c r="A28" s="3" t="n"/>
      <c r="B28" s="4" t="n"/>
      <c r="C28" s="5" t="n"/>
      <c r="D28" s="5" t="n"/>
      <c r="E28" s="5" t="n"/>
      <c r="F28" s="3" t="n"/>
      <c r="G28" s="6">
        <f>IF(A28="","",B28*Parámetros!$B$9+D28)</f>
        <v/>
      </c>
      <c r="H28" s="6">
        <f>IF(A28="","",C28-G28)</f>
        <v/>
      </c>
      <c r="I28" s="7">
        <f>IF(OR(A28="",C28=0),"",H28/C28)</f>
        <v/>
      </c>
      <c r="J28">
        <f>IF(A28="","",IF(H28&lt;0,"En pérdidas",IF(I28&gt;=Parámetros!$B$10,"Rentable","Justo")))</f>
        <v/>
      </c>
      <c r="K28" s="8">
        <f>IF(OR(A28="",B28=0),"",(C28-D28)/B28)</f>
        <v/>
      </c>
      <c r="L28" s="6">
        <f>IF(A28="","",G28/(1-Parámetros!$B$10))</f>
        <v/>
      </c>
      <c r="M28" s="7">
        <f>IF(OR(A28="",C28=0),"",MAX(0,L28/C28-1))</f>
        <v/>
      </c>
      <c r="N28" s="6">
        <f>IF(OR(A28="",F28=0),"",H28/Parámetros!$B$11*F28)</f>
        <v/>
      </c>
      <c r="O28" s="9">
        <f>IF(OR(N28="",E28=0),"",N28/E28)</f>
        <v/>
      </c>
    </row>
    <row r="29">
      <c r="A29" s="3" t="n"/>
      <c r="B29" s="4" t="n"/>
      <c r="C29" s="5" t="n"/>
      <c r="D29" s="5" t="n"/>
      <c r="E29" s="5" t="n"/>
      <c r="F29" s="3" t="n"/>
      <c r="G29" s="6">
        <f>IF(A29="","",B29*Parámetros!$B$9+D29)</f>
        <v/>
      </c>
      <c r="H29" s="6">
        <f>IF(A29="","",C29-G29)</f>
        <v/>
      </c>
      <c r="I29" s="7">
        <f>IF(OR(A29="",C29=0),"",H29/C29)</f>
        <v/>
      </c>
      <c r="J29">
        <f>IF(A29="","",IF(H29&lt;0,"En pérdidas",IF(I29&gt;=Parámetros!$B$10,"Rentable","Justo")))</f>
        <v/>
      </c>
      <c r="K29" s="8">
        <f>IF(OR(A29="",B29=0),"",(C29-D29)/B29)</f>
        <v/>
      </c>
      <c r="L29" s="6">
        <f>IF(A29="","",G29/(1-Parámetros!$B$10))</f>
        <v/>
      </c>
      <c r="M29" s="7">
        <f>IF(OR(A29="",C29=0),"",MAX(0,L29/C29-1))</f>
        <v/>
      </c>
      <c r="N29" s="6">
        <f>IF(OR(A29="",F29=0),"",H29/Parámetros!$B$11*F29)</f>
        <v/>
      </c>
      <c r="O29" s="9">
        <f>IF(OR(N29="",E29=0),"",N29/E29)</f>
        <v/>
      </c>
    </row>
    <row r="30">
      <c r="A30" s="3" t="n"/>
      <c r="B30" s="4" t="n"/>
      <c r="C30" s="5" t="n"/>
      <c r="D30" s="5" t="n"/>
      <c r="E30" s="5" t="n"/>
      <c r="F30" s="3" t="n"/>
      <c r="G30" s="6">
        <f>IF(A30="","",B30*Parámetros!$B$9+D30)</f>
        <v/>
      </c>
      <c r="H30" s="6">
        <f>IF(A30="","",C30-G30)</f>
        <v/>
      </c>
      <c r="I30" s="7">
        <f>IF(OR(A30="",C30=0),"",H30/C30)</f>
        <v/>
      </c>
      <c r="J30">
        <f>IF(A30="","",IF(H30&lt;0,"En pérdidas",IF(I30&gt;=Parámetros!$B$10,"Rentable","Justo")))</f>
        <v/>
      </c>
      <c r="K30" s="8">
        <f>IF(OR(A30="",B30=0),"",(C30-D30)/B30)</f>
        <v/>
      </c>
      <c r="L30" s="6">
        <f>IF(A30="","",G30/(1-Parámetros!$B$10))</f>
        <v/>
      </c>
      <c r="M30" s="7">
        <f>IF(OR(A30="",C30=0),"",MAX(0,L30/C30-1))</f>
        <v/>
      </c>
      <c r="N30" s="6">
        <f>IF(OR(A30="",F30=0),"",H30/Parámetros!$B$11*F30)</f>
        <v/>
      </c>
      <c r="O30" s="9">
        <f>IF(OR(N30="",E30=0),"",N30/E30)</f>
        <v/>
      </c>
    </row>
    <row r="31">
      <c r="A31" s="3" t="n"/>
      <c r="B31" s="4" t="n"/>
      <c r="C31" s="5" t="n"/>
      <c r="D31" s="5" t="n"/>
      <c r="E31" s="5" t="n"/>
      <c r="F31" s="3" t="n"/>
      <c r="G31" s="6">
        <f>IF(A31="","",B31*Parámetros!$B$9+D31)</f>
        <v/>
      </c>
      <c r="H31" s="6">
        <f>IF(A31="","",C31-G31)</f>
        <v/>
      </c>
      <c r="I31" s="7">
        <f>IF(OR(A31="",C31=0),"",H31/C31)</f>
        <v/>
      </c>
      <c r="J31">
        <f>IF(A31="","",IF(H31&lt;0,"En pérdidas",IF(I31&gt;=Parámetros!$B$10,"Rentable","Justo")))</f>
        <v/>
      </c>
      <c r="K31" s="8">
        <f>IF(OR(A31="",B31=0),"",(C31-D31)/B31)</f>
        <v/>
      </c>
      <c r="L31" s="6">
        <f>IF(A31="","",G31/(1-Parámetros!$B$10))</f>
        <v/>
      </c>
      <c r="M31" s="7">
        <f>IF(OR(A31="",C31=0),"",MAX(0,L31/C31-1))</f>
        <v/>
      </c>
      <c r="N31" s="6">
        <f>IF(OR(A31="",F31=0),"",H31/Parámetros!$B$11*F31)</f>
        <v/>
      </c>
      <c r="O31" s="9">
        <f>IF(OR(N31="",E31=0),"",N31/E31)</f>
        <v/>
      </c>
    </row>
    <row r="32">
      <c r="A32" s="3" t="n"/>
      <c r="B32" s="4" t="n"/>
      <c r="C32" s="5" t="n"/>
      <c r="D32" s="5" t="n"/>
      <c r="E32" s="5" t="n"/>
      <c r="F32" s="3" t="n"/>
      <c r="G32" s="6">
        <f>IF(A32="","",B32*Parámetros!$B$9+D32)</f>
        <v/>
      </c>
      <c r="H32" s="6">
        <f>IF(A32="","",C32-G32)</f>
        <v/>
      </c>
      <c r="I32" s="7">
        <f>IF(OR(A32="",C32=0),"",H32/C32)</f>
        <v/>
      </c>
      <c r="J32">
        <f>IF(A32="","",IF(H32&lt;0,"En pérdidas",IF(I32&gt;=Parámetros!$B$10,"Rentable","Justo")))</f>
        <v/>
      </c>
      <c r="K32" s="8">
        <f>IF(OR(A32="",B32=0),"",(C32-D32)/B32)</f>
        <v/>
      </c>
      <c r="L32" s="6">
        <f>IF(A32="","",G32/(1-Parámetros!$B$10))</f>
        <v/>
      </c>
      <c r="M32" s="7">
        <f>IF(OR(A32="",C32=0),"",MAX(0,L32/C32-1))</f>
        <v/>
      </c>
      <c r="N32" s="6">
        <f>IF(OR(A32="",F32=0),"",H32/Parámetros!$B$11*F32)</f>
        <v/>
      </c>
      <c r="O32" s="9">
        <f>IF(OR(N32="",E32=0),"",N32/E32)</f>
        <v/>
      </c>
    </row>
    <row r="33">
      <c r="A33" s="3" t="n"/>
      <c r="B33" s="4" t="n"/>
      <c r="C33" s="5" t="n"/>
      <c r="D33" s="5" t="n"/>
      <c r="E33" s="5" t="n"/>
      <c r="F33" s="3" t="n"/>
      <c r="G33" s="6">
        <f>IF(A33="","",B33*Parámetros!$B$9+D33)</f>
        <v/>
      </c>
      <c r="H33" s="6">
        <f>IF(A33="","",C33-G33)</f>
        <v/>
      </c>
      <c r="I33" s="7">
        <f>IF(OR(A33="",C33=0),"",H33/C33)</f>
        <v/>
      </c>
      <c r="J33">
        <f>IF(A33="","",IF(H33&lt;0,"En pérdidas",IF(I33&gt;=Parámetros!$B$10,"Rentable","Justo")))</f>
        <v/>
      </c>
      <c r="K33" s="8">
        <f>IF(OR(A33="",B33=0),"",(C33-D33)/B33)</f>
        <v/>
      </c>
      <c r="L33" s="6">
        <f>IF(A33="","",G33/(1-Parámetros!$B$10))</f>
        <v/>
      </c>
      <c r="M33" s="7">
        <f>IF(OR(A33="",C33=0),"",MAX(0,L33/C33-1))</f>
        <v/>
      </c>
      <c r="N33" s="6">
        <f>IF(OR(A33="",F33=0),"",H33/Parámetros!$B$11*F33)</f>
        <v/>
      </c>
      <c r="O33" s="9">
        <f>IF(OR(N33="",E33=0),"",N33/E33)</f>
        <v/>
      </c>
    </row>
    <row r="34">
      <c r="A34" s="3" t="n"/>
      <c r="B34" s="4" t="n"/>
      <c r="C34" s="5" t="n"/>
      <c r="D34" s="5" t="n"/>
      <c r="E34" s="5" t="n"/>
      <c r="F34" s="3" t="n"/>
      <c r="G34" s="6">
        <f>IF(A34="","",B34*Parámetros!$B$9+D34)</f>
        <v/>
      </c>
      <c r="H34" s="6">
        <f>IF(A34="","",C34-G34)</f>
        <v/>
      </c>
      <c r="I34" s="7">
        <f>IF(OR(A34="",C34=0),"",H34/C34)</f>
        <v/>
      </c>
      <c r="J34">
        <f>IF(A34="","",IF(H34&lt;0,"En pérdidas",IF(I34&gt;=Parámetros!$B$10,"Rentable","Justo")))</f>
        <v/>
      </c>
      <c r="K34" s="8">
        <f>IF(OR(A34="",B34=0),"",(C34-D34)/B34)</f>
        <v/>
      </c>
      <c r="L34" s="6">
        <f>IF(A34="","",G34/(1-Parámetros!$B$10))</f>
        <v/>
      </c>
      <c r="M34" s="7">
        <f>IF(OR(A34="",C34=0),"",MAX(0,L34/C34-1))</f>
        <v/>
      </c>
      <c r="N34" s="6">
        <f>IF(OR(A34="",F34=0),"",H34/Parámetros!$B$11*F34)</f>
        <v/>
      </c>
      <c r="O34" s="9">
        <f>IF(OR(N34="",E34=0),"",N34/E34)</f>
        <v/>
      </c>
    </row>
    <row r="35">
      <c r="A35" s="3" t="n"/>
      <c r="B35" s="4" t="n"/>
      <c r="C35" s="5" t="n"/>
      <c r="D35" s="5" t="n"/>
      <c r="E35" s="5" t="n"/>
      <c r="F35" s="3" t="n"/>
      <c r="G35" s="6">
        <f>IF(A35="","",B35*Parámetros!$B$9+D35)</f>
        <v/>
      </c>
      <c r="H35" s="6">
        <f>IF(A35="","",C35-G35)</f>
        <v/>
      </c>
      <c r="I35" s="7">
        <f>IF(OR(A35="",C35=0),"",H35/C35)</f>
        <v/>
      </c>
      <c r="J35">
        <f>IF(A35="","",IF(H35&lt;0,"En pérdidas",IF(I35&gt;=Parámetros!$B$10,"Rentable","Justo")))</f>
        <v/>
      </c>
      <c r="K35" s="8">
        <f>IF(OR(A35="",B35=0),"",(C35-D35)/B35)</f>
        <v/>
      </c>
      <c r="L35" s="6">
        <f>IF(A35="","",G35/(1-Parámetros!$B$10))</f>
        <v/>
      </c>
      <c r="M35" s="7">
        <f>IF(OR(A35="",C35=0),"",MAX(0,L35/C35-1))</f>
        <v/>
      </c>
      <c r="N35" s="6">
        <f>IF(OR(A35="",F35=0),"",H35/Parámetros!$B$11*F35)</f>
        <v/>
      </c>
      <c r="O35" s="9">
        <f>IF(OR(N35="",E35=0),"",N35/E35)</f>
        <v/>
      </c>
    </row>
    <row r="36">
      <c r="A36" s="3" t="n"/>
      <c r="B36" s="4" t="n"/>
      <c r="C36" s="5" t="n"/>
      <c r="D36" s="5" t="n"/>
      <c r="E36" s="5" t="n"/>
      <c r="F36" s="3" t="n"/>
      <c r="G36" s="6">
        <f>IF(A36="","",B36*Parámetros!$B$9+D36)</f>
        <v/>
      </c>
      <c r="H36" s="6">
        <f>IF(A36="","",C36-G36)</f>
        <v/>
      </c>
      <c r="I36" s="7">
        <f>IF(OR(A36="",C36=0),"",H36/C36)</f>
        <v/>
      </c>
      <c r="J36">
        <f>IF(A36="","",IF(H36&lt;0,"En pérdidas",IF(I36&gt;=Parámetros!$B$10,"Rentable","Justo")))</f>
        <v/>
      </c>
      <c r="K36" s="8">
        <f>IF(OR(A36="",B36=0),"",(C36-D36)/B36)</f>
        <v/>
      </c>
      <c r="L36" s="6">
        <f>IF(A36="","",G36/(1-Parámetros!$B$10))</f>
        <v/>
      </c>
      <c r="M36" s="7">
        <f>IF(OR(A36="",C36=0),"",MAX(0,L36/C36-1))</f>
        <v/>
      </c>
      <c r="N36" s="6">
        <f>IF(OR(A36="",F36=0),"",H36/Parámetros!$B$11*F36)</f>
        <v/>
      </c>
      <c r="O36" s="9">
        <f>IF(OR(N36="",E36=0),"",N36/E36)</f>
        <v/>
      </c>
    </row>
    <row r="37">
      <c r="A37" s="3" t="n"/>
      <c r="B37" s="4" t="n"/>
      <c r="C37" s="5" t="n"/>
      <c r="D37" s="5" t="n"/>
      <c r="E37" s="5" t="n"/>
      <c r="F37" s="3" t="n"/>
      <c r="G37" s="6">
        <f>IF(A37="","",B37*Parámetros!$B$9+D37)</f>
        <v/>
      </c>
      <c r="H37" s="6">
        <f>IF(A37="","",C37-G37)</f>
        <v/>
      </c>
      <c r="I37" s="7">
        <f>IF(OR(A37="",C37=0),"",H37/C37)</f>
        <v/>
      </c>
      <c r="J37">
        <f>IF(A37="","",IF(H37&lt;0,"En pérdidas",IF(I37&gt;=Parámetros!$B$10,"Rentable","Justo")))</f>
        <v/>
      </c>
      <c r="K37" s="8">
        <f>IF(OR(A37="",B37=0),"",(C37-D37)/B37)</f>
        <v/>
      </c>
      <c r="L37" s="6">
        <f>IF(A37="","",G37/(1-Parámetros!$B$10))</f>
        <v/>
      </c>
      <c r="M37" s="7">
        <f>IF(OR(A37="",C37=0),"",MAX(0,L37/C37-1))</f>
        <v/>
      </c>
      <c r="N37" s="6">
        <f>IF(OR(A37="",F37=0),"",H37/Parámetros!$B$11*F37)</f>
        <v/>
      </c>
      <c r="O37" s="9">
        <f>IF(OR(N37="",E37=0),"",N37/E37)</f>
        <v/>
      </c>
    </row>
    <row r="38">
      <c r="A38" s="3" t="n"/>
      <c r="B38" s="4" t="n"/>
      <c r="C38" s="5" t="n"/>
      <c r="D38" s="5" t="n"/>
      <c r="E38" s="5" t="n"/>
      <c r="F38" s="3" t="n"/>
      <c r="G38" s="6">
        <f>IF(A38="","",B38*Parámetros!$B$9+D38)</f>
        <v/>
      </c>
      <c r="H38" s="6">
        <f>IF(A38="","",C38-G38)</f>
        <v/>
      </c>
      <c r="I38" s="7">
        <f>IF(OR(A38="",C38=0),"",H38/C38)</f>
        <v/>
      </c>
      <c r="J38">
        <f>IF(A38="","",IF(H38&lt;0,"En pérdidas",IF(I38&gt;=Parámetros!$B$10,"Rentable","Justo")))</f>
        <v/>
      </c>
      <c r="K38" s="8">
        <f>IF(OR(A38="",B38=0),"",(C38-D38)/B38)</f>
        <v/>
      </c>
      <c r="L38" s="6">
        <f>IF(A38="","",G38/(1-Parámetros!$B$10))</f>
        <v/>
      </c>
      <c r="M38" s="7">
        <f>IF(OR(A38="",C38=0),"",MAX(0,L38/C38-1))</f>
        <v/>
      </c>
      <c r="N38" s="6">
        <f>IF(OR(A38="",F38=0),"",H38/Parámetros!$B$11*F38)</f>
        <v/>
      </c>
      <c r="O38" s="9">
        <f>IF(OR(N38="",E38=0),"",N38/E38)</f>
        <v/>
      </c>
    </row>
    <row r="39">
      <c r="A39" s="3" t="n"/>
      <c r="B39" s="4" t="n"/>
      <c r="C39" s="5" t="n"/>
      <c r="D39" s="5" t="n"/>
      <c r="E39" s="5" t="n"/>
      <c r="F39" s="3" t="n"/>
      <c r="G39" s="6">
        <f>IF(A39="","",B39*Parámetros!$B$9+D39)</f>
        <v/>
      </c>
      <c r="H39" s="6">
        <f>IF(A39="","",C39-G39)</f>
        <v/>
      </c>
      <c r="I39" s="7">
        <f>IF(OR(A39="",C39=0),"",H39/C39)</f>
        <v/>
      </c>
      <c r="J39">
        <f>IF(A39="","",IF(H39&lt;0,"En pérdidas",IF(I39&gt;=Parámetros!$B$10,"Rentable","Justo")))</f>
        <v/>
      </c>
      <c r="K39" s="8">
        <f>IF(OR(A39="",B39=0),"",(C39-D39)/B39)</f>
        <v/>
      </c>
      <c r="L39" s="6">
        <f>IF(A39="","",G39/(1-Parámetros!$B$10))</f>
        <v/>
      </c>
      <c r="M39" s="7">
        <f>IF(OR(A39="",C39=0),"",MAX(0,L39/C39-1))</f>
        <v/>
      </c>
      <c r="N39" s="6">
        <f>IF(OR(A39="",F39=0),"",H39/Parámetros!$B$11*F39)</f>
        <v/>
      </c>
      <c r="O39" s="9">
        <f>IF(OR(N39="",E39=0),"",N39/E39)</f>
        <v/>
      </c>
    </row>
    <row r="40">
      <c r="A40" s="3" t="n"/>
      <c r="B40" s="4" t="n"/>
      <c r="C40" s="5" t="n"/>
      <c r="D40" s="5" t="n"/>
      <c r="E40" s="5" t="n"/>
      <c r="F40" s="3" t="n"/>
      <c r="G40" s="6">
        <f>IF(A40="","",B40*Parámetros!$B$9+D40)</f>
        <v/>
      </c>
      <c r="H40" s="6">
        <f>IF(A40="","",C40-G40)</f>
        <v/>
      </c>
      <c r="I40" s="7">
        <f>IF(OR(A40="",C40=0),"",H40/C40)</f>
        <v/>
      </c>
      <c r="J40">
        <f>IF(A40="","",IF(H40&lt;0,"En pérdidas",IF(I40&gt;=Parámetros!$B$10,"Rentable","Justo")))</f>
        <v/>
      </c>
      <c r="K40" s="8">
        <f>IF(OR(A40="",B40=0),"",(C40-D40)/B40)</f>
        <v/>
      </c>
      <c r="L40" s="6">
        <f>IF(A40="","",G40/(1-Parámetros!$B$10))</f>
        <v/>
      </c>
      <c r="M40" s="7">
        <f>IF(OR(A40="",C40=0),"",MAX(0,L40/C40-1))</f>
        <v/>
      </c>
      <c r="N40" s="6">
        <f>IF(OR(A40="",F40=0),"",H40/Parámetros!$B$11*F40)</f>
        <v/>
      </c>
      <c r="O40" s="9">
        <f>IF(OR(N40="",E40=0),"",N40/E40)</f>
        <v/>
      </c>
    </row>
    <row r="41">
      <c r="A41" s="3" t="n"/>
      <c r="B41" s="4" t="n"/>
      <c r="C41" s="5" t="n"/>
      <c r="D41" s="5" t="n"/>
      <c r="E41" s="5" t="n"/>
      <c r="F41" s="3" t="n"/>
      <c r="G41" s="6">
        <f>IF(A41="","",B41*Parámetros!$B$9+D41)</f>
        <v/>
      </c>
      <c r="H41" s="6">
        <f>IF(A41="","",C41-G41)</f>
        <v/>
      </c>
      <c r="I41" s="7">
        <f>IF(OR(A41="",C41=0),"",H41/C41)</f>
        <v/>
      </c>
      <c r="J41">
        <f>IF(A41="","",IF(H41&lt;0,"En pérdidas",IF(I41&gt;=Parámetros!$B$10,"Rentable","Justo")))</f>
        <v/>
      </c>
      <c r="K41" s="8">
        <f>IF(OR(A41="",B41=0),"",(C41-D41)/B41)</f>
        <v/>
      </c>
      <c r="L41" s="6">
        <f>IF(A41="","",G41/(1-Parámetros!$B$10))</f>
        <v/>
      </c>
      <c r="M41" s="7">
        <f>IF(OR(A41="",C41=0),"",MAX(0,L41/C41-1))</f>
        <v/>
      </c>
      <c r="N41" s="6">
        <f>IF(OR(A41="",F41=0),"",H41/Parámetros!$B$11*F41)</f>
        <v/>
      </c>
      <c r="O41" s="9">
        <f>IF(OR(N41="",E41=0),"",N41/E41)</f>
        <v/>
      </c>
    </row>
    <row r="42">
      <c r="A42" s="3" t="n"/>
      <c r="B42" s="4" t="n"/>
      <c r="C42" s="5" t="n"/>
      <c r="D42" s="5" t="n"/>
      <c r="E42" s="5" t="n"/>
      <c r="F42" s="3" t="n"/>
      <c r="G42" s="6">
        <f>IF(A42="","",B42*Parámetros!$B$9+D42)</f>
        <v/>
      </c>
      <c r="H42" s="6">
        <f>IF(A42="","",C42-G42)</f>
        <v/>
      </c>
      <c r="I42" s="7">
        <f>IF(OR(A42="",C42=0),"",H42/C42)</f>
        <v/>
      </c>
      <c r="J42">
        <f>IF(A42="","",IF(H42&lt;0,"En pérdidas",IF(I42&gt;=Parámetros!$B$10,"Rentable","Justo")))</f>
        <v/>
      </c>
      <c r="K42" s="8">
        <f>IF(OR(A42="",B42=0),"",(C42-D42)/B42)</f>
        <v/>
      </c>
      <c r="L42" s="6">
        <f>IF(A42="","",G42/(1-Parámetros!$B$10))</f>
        <v/>
      </c>
      <c r="M42" s="7">
        <f>IF(OR(A42="",C42=0),"",MAX(0,L42/C42-1))</f>
        <v/>
      </c>
      <c r="N42" s="6">
        <f>IF(OR(A42="",F42=0),"",H42/Parámetros!$B$11*F42)</f>
        <v/>
      </c>
      <c r="O42" s="9">
        <f>IF(OR(N42="",E42=0),"",N42/E42)</f>
        <v/>
      </c>
    </row>
    <row r="43">
      <c r="A43" s="3" t="n"/>
      <c r="B43" s="4" t="n"/>
      <c r="C43" s="5" t="n"/>
      <c r="D43" s="5" t="n"/>
      <c r="E43" s="5" t="n"/>
      <c r="F43" s="3" t="n"/>
      <c r="G43" s="6">
        <f>IF(A43="","",B43*Parámetros!$B$9+D43)</f>
        <v/>
      </c>
      <c r="H43" s="6">
        <f>IF(A43="","",C43-G43)</f>
        <v/>
      </c>
      <c r="I43" s="7">
        <f>IF(OR(A43="",C43=0),"",H43/C43)</f>
        <v/>
      </c>
      <c r="J43">
        <f>IF(A43="","",IF(H43&lt;0,"En pérdidas",IF(I43&gt;=Parámetros!$B$10,"Rentable","Justo")))</f>
        <v/>
      </c>
      <c r="K43" s="8">
        <f>IF(OR(A43="",B43=0),"",(C43-D43)/B43)</f>
        <v/>
      </c>
      <c r="L43" s="6">
        <f>IF(A43="","",G43/(1-Parámetros!$B$10))</f>
        <v/>
      </c>
      <c r="M43" s="7">
        <f>IF(OR(A43="",C43=0),"",MAX(0,L43/C43-1))</f>
        <v/>
      </c>
      <c r="N43" s="6">
        <f>IF(OR(A43="",F43=0),"",H43/Parámetros!$B$11*F43)</f>
        <v/>
      </c>
      <c r="O43" s="9">
        <f>IF(OR(N43="",E43=0),"",N43/E43)</f>
        <v/>
      </c>
    </row>
    <row r="44">
      <c r="A44" s="3" t="n"/>
      <c r="B44" s="4" t="n"/>
      <c r="C44" s="5" t="n"/>
      <c r="D44" s="5" t="n"/>
      <c r="E44" s="5" t="n"/>
      <c r="F44" s="3" t="n"/>
      <c r="G44" s="6">
        <f>IF(A44="","",B44*Parámetros!$B$9+D44)</f>
        <v/>
      </c>
      <c r="H44" s="6">
        <f>IF(A44="","",C44-G44)</f>
        <v/>
      </c>
      <c r="I44" s="7">
        <f>IF(OR(A44="",C44=0),"",H44/C44)</f>
        <v/>
      </c>
      <c r="J44">
        <f>IF(A44="","",IF(H44&lt;0,"En pérdidas",IF(I44&gt;=Parámetros!$B$10,"Rentable","Justo")))</f>
        <v/>
      </c>
      <c r="K44" s="8">
        <f>IF(OR(A44="",B44=0),"",(C44-D44)/B44)</f>
        <v/>
      </c>
      <c r="L44" s="6">
        <f>IF(A44="","",G44/(1-Parámetros!$B$10))</f>
        <v/>
      </c>
      <c r="M44" s="7">
        <f>IF(OR(A44="",C44=0),"",MAX(0,L44/C44-1))</f>
        <v/>
      </c>
      <c r="N44" s="6">
        <f>IF(OR(A44="",F44=0),"",H44/Parámetros!$B$11*F44)</f>
        <v/>
      </c>
      <c r="O44" s="9">
        <f>IF(OR(N44="",E44=0),"",N44/E44)</f>
        <v/>
      </c>
    </row>
    <row r="45">
      <c r="A45" s="3" t="n"/>
      <c r="B45" s="4" t="n"/>
      <c r="C45" s="5" t="n"/>
      <c r="D45" s="5" t="n"/>
      <c r="E45" s="5" t="n"/>
      <c r="F45" s="3" t="n"/>
      <c r="G45" s="6">
        <f>IF(A45="","",B45*Parámetros!$B$9+D45)</f>
        <v/>
      </c>
      <c r="H45" s="6">
        <f>IF(A45="","",C45-G45)</f>
        <v/>
      </c>
      <c r="I45" s="7">
        <f>IF(OR(A45="",C45=0),"",H45/C45)</f>
        <v/>
      </c>
      <c r="J45">
        <f>IF(A45="","",IF(H45&lt;0,"En pérdidas",IF(I45&gt;=Parámetros!$B$10,"Rentable","Justo")))</f>
        <v/>
      </c>
      <c r="K45" s="8">
        <f>IF(OR(A45="",B45=0),"",(C45-D45)/B45)</f>
        <v/>
      </c>
      <c r="L45" s="6">
        <f>IF(A45="","",G45/(1-Parámetros!$B$10))</f>
        <v/>
      </c>
      <c r="M45" s="7">
        <f>IF(OR(A45="",C45=0),"",MAX(0,L45/C45-1))</f>
        <v/>
      </c>
      <c r="N45" s="6">
        <f>IF(OR(A45="",F45=0),"",H45/Parámetros!$B$11*F45)</f>
        <v/>
      </c>
      <c r="O45" s="9">
        <f>IF(OR(N45="",E45=0),"",N45/E45)</f>
        <v/>
      </c>
    </row>
    <row r="46">
      <c r="A46" s="3" t="n"/>
      <c r="B46" s="4" t="n"/>
      <c r="C46" s="5" t="n"/>
      <c r="D46" s="5" t="n"/>
      <c r="E46" s="5" t="n"/>
      <c r="F46" s="3" t="n"/>
      <c r="G46" s="6">
        <f>IF(A46="","",B46*Parámetros!$B$9+D46)</f>
        <v/>
      </c>
      <c r="H46" s="6">
        <f>IF(A46="","",C46-G46)</f>
        <v/>
      </c>
      <c r="I46" s="7">
        <f>IF(OR(A46="",C46=0),"",H46/C46)</f>
        <v/>
      </c>
      <c r="J46">
        <f>IF(A46="","",IF(H46&lt;0,"En pérdidas",IF(I46&gt;=Parámetros!$B$10,"Rentable","Justo")))</f>
        <v/>
      </c>
      <c r="K46" s="8">
        <f>IF(OR(A46="",B46=0),"",(C46-D46)/B46)</f>
        <v/>
      </c>
      <c r="L46" s="6">
        <f>IF(A46="","",G46/(1-Parámetros!$B$10))</f>
        <v/>
      </c>
      <c r="M46" s="7">
        <f>IF(OR(A46="",C46=0),"",MAX(0,L46/C46-1))</f>
        <v/>
      </c>
      <c r="N46" s="6">
        <f>IF(OR(A46="",F46=0),"",H46/Parámetros!$B$11*F46)</f>
        <v/>
      </c>
      <c r="O46" s="9">
        <f>IF(OR(N46="",E46=0),"",N46/E46)</f>
        <v/>
      </c>
    </row>
    <row r="47">
      <c r="A47" s="3" t="n"/>
      <c r="B47" s="4" t="n"/>
      <c r="C47" s="5" t="n"/>
      <c r="D47" s="5" t="n"/>
      <c r="E47" s="5" t="n"/>
      <c r="F47" s="3" t="n"/>
      <c r="G47" s="6">
        <f>IF(A47="","",B47*Parámetros!$B$9+D47)</f>
        <v/>
      </c>
      <c r="H47" s="6">
        <f>IF(A47="","",C47-G47)</f>
        <v/>
      </c>
      <c r="I47" s="7">
        <f>IF(OR(A47="",C47=0),"",H47/C47)</f>
        <v/>
      </c>
      <c r="J47">
        <f>IF(A47="","",IF(H47&lt;0,"En pérdidas",IF(I47&gt;=Parámetros!$B$10,"Rentable","Justo")))</f>
        <v/>
      </c>
      <c r="K47" s="8">
        <f>IF(OR(A47="",B47=0),"",(C47-D47)/B47)</f>
        <v/>
      </c>
      <c r="L47" s="6">
        <f>IF(A47="","",G47/(1-Parámetros!$B$10))</f>
        <v/>
      </c>
      <c r="M47" s="7">
        <f>IF(OR(A47="",C47=0),"",MAX(0,L47/C47-1))</f>
        <v/>
      </c>
      <c r="N47" s="6">
        <f>IF(OR(A47="",F47=0),"",H47/Parámetros!$B$11*F47)</f>
        <v/>
      </c>
      <c r="O47" s="9">
        <f>IF(OR(N47="",E47=0),"",N47/E47)</f>
        <v/>
      </c>
    </row>
    <row r="48">
      <c r="A48" s="3" t="n"/>
      <c r="B48" s="4" t="n"/>
      <c r="C48" s="5" t="n"/>
      <c r="D48" s="5" t="n"/>
      <c r="E48" s="5" t="n"/>
      <c r="F48" s="3" t="n"/>
      <c r="G48" s="6">
        <f>IF(A48="","",B48*Parámetros!$B$9+D48)</f>
        <v/>
      </c>
      <c r="H48" s="6">
        <f>IF(A48="","",C48-G48)</f>
        <v/>
      </c>
      <c r="I48" s="7">
        <f>IF(OR(A48="",C48=0),"",H48/C48)</f>
        <v/>
      </c>
      <c r="J48">
        <f>IF(A48="","",IF(H48&lt;0,"En pérdidas",IF(I48&gt;=Parámetros!$B$10,"Rentable","Justo")))</f>
        <v/>
      </c>
      <c r="K48" s="8">
        <f>IF(OR(A48="",B48=0),"",(C48-D48)/B48)</f>
        <v/>
      </c>
      <c r="L48" s="6">
        <f>IF(A48="","",G48/(1-Parámetros!$B$10))</f>
        <v/>
      </c>
      <c r="M48" s="7">
        <f>IF(OR(A48="",C48=0),"",MAX(0,L48/C48-1))</f>
        <v/>
      </c>
      <c r="N48" s="6">
        <f>IF(OR(A48="",F48=0),"",H48/Parámetros!$B$11*F48)</f>
        <v/>
      </c>
      <c r="O48" s="9">
        <f>IF(OR(N48="",E48=0),"",N48/E48)</f>
        <v/>
      </c>
    </row>
    <row r="49">
      <c r="A49" s="3" t="n"/>
      <c r="B49" s="4" t="n"/>
      <c r="C49" s="5" t="n"/>
      <c r="D49" s="5" t="n"/>
      <c r="E49" s="5" t="n"/>
      <c r="F49" s="3" t="n"/>
      <c r="G49" s="6">
        <f>IF(A49="","",B49*Parámetros!$B$9+D49)</f>
        <v/>
      </c>
      <c r="H49" s="6">
        <f>IF(A49="","",C49-G49)</f>
        <v/>
      </c>
      <c r="I49" s="7">
        <f>IF(OR(A49="",C49=0),"",H49/C49)</f>
        <v/>
      </c>
      <c r="J49">
        <f>IF(A49="","",IF(H49&lt;0,"En pérdidas",IF(I49&gt;=Parámetros!$B$10,"Rentable","Justo")))</f>
        <v/>
      </c>
      <c r="K49" s="8">
        <f>IF(OR(A49="",B49=0),"",(C49-D49)/B49)</f>
        <v/>
      </c>
      <c r="L49" s="6">
        <f>IF(A49="","",G49/(1-Parámetros!$B$10))</f>
        <v/>
      </c>
      <c r="M49" s="7">
        <f>IF(OR(A49="",C49=0),"",MAX(0,L49/C49-1))</f>
        <v/>
      </c>
      <c r="N49" s="6">
        <f>IF(OR(A49="",F49=0),"",H49/Parámetros!$B$11*F49)</f>
        <v/>
      </c>
      <c r="O49" s="9">
        <f>IF(OR(N49="",E49=0),"",N49/E49)</f>
        <v/>
      </c>
    </row>
    <row r="50">
      <c r="A50" s="3" t="n"/>
      <c r="B50" s="4" t="n"/>
      <c r="C50" s="5" t="n"/>
      <c r="D50" s="5" t="n"/>
      <c r="E50" s="5" t="n"/>
      <c r="F50" s="3" t="n"/>
      <c r="G50" s="6">
        <f>IF(A50="","",B50*Parámetros!$B$9+D50)</f>
        <v/>
      </c>
      <c r="H50" s="6">
        <f>IF(A50="","",C50-G50)</f>
        <v/>
      </c>
      <c r="I50" s="7">
        <f>IF(OR(A50="",C50=0),"",H50/C50)</f>
        <v/>
      </c>
      <c r="J50">
        <f>IF(A50="","",IF(H50&lt;0,"En pérdidas",IF(I50&gt;=Parámetros!$B$10,"Rentable","Justo")))</f>
        <v/>
      </c>
      <c r="K50" s="8">
        <f>IF(OR(A50="",B50=0),"",(C50-D50)/B50)</f>
        <v/>
      </c>
      <c r="L50" s="6">
        <f>IF(A50="","",G50/(1-Parámetros!$B$10))</f>
        <v/>
      </c>
      <c r="M50" s="7">
        <f>IF(OR(A50="",C50=0),"",MAX(0,L50/C50-1))</f>
        <v/>
      </c>
      <c r="N50" s="6">
        <f>IF(OR(A50="",F50=0),"",H50/Parámetros!$B$11*F50)</f>
        <v/>
      </c>
      <c r="O50" s="9">
        <f>IF(OR(N50="",E50=0),"",N50/E50)</f>
        <v/>
      </c>
    </row>
    <row r="51">
      <c r="A51" s="3" t="n"/>
      <c r="B51" s="4" t="n"/>
      <c r="C51" s="5" t="n"/>
      <c r="D51" s="5" t="n"/>
      <c r="E51" s="5" t="n"/>
      <c r="F51" s="3" t="n"/>
      <c r="G51" s="6">
        <f>IF(A51="","",B51*Parámetros!$B$9+D51)</f>
        <v/>
      </c>
      <c r="H51" s="6">
        <f>IF(A51="","",C51-G51)</f>
        <v/>
      </c>
      <c r="I51" s="7">
        <f>IF(OR(A51="",C51=0),"",H51/C51)</f>
        <v/>
      </c>
      <c r="J51">
        <f>IF(A51="","",IF(H51&lt;0,"En pérdidas",IF(I51&gt;=Parámetros!$B$10,"Rentable","Justo")))</f>
        <v/>
      </c>
      <c r="K51" s="8">
        <f>IF(OR(A51="",B51=0),"",(C51-D51)/B51)</f>
        <v/>
      </c>
      <c r="L51" s="6">
        <f>IF(A51="","",G51/(1-Parámetros!$B$10))</f>
        <v/>
      </c>
      <c r="M51" s="7">
        <f>IF(OR(A51="",C51=0),"",MAX(0,L51/C51-1))</f>
        <v/>
      </c>
      <c r="N51" s="6">
        <f>IF(OR(A51="",F51=0),"",H51/Parámetros!$B$11*F51)</f>
        <v/>
      </c>
      <c r="O51" s="9">
        <f>IF(OR(N51="",E51=0),"",N51/E51)</f>
        <v/>
      </c>
    </row>
  </sheetData>
  <conditionalFormatting sqref="J2:J51">
    <cfRule type="expression" priority="1" dxfId="0">
      <formula>$J2="En pérdidas"</formula>
    </cfRule>
    <cfRule type="expression" priority="2" dxfId="1">
      <formula>$J2="Justo"</formula>
    </cfRule>
    <cfRule type="expression" priority="3" dxfId="2">
      <formula>$J2="Rentable"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70" customWidth="1" min="3" max="3"/>
  </cols>
  <sheetData>
    <row r="1">
      <c r="A1" s="10" t="inlineStr">
        <is>
          <t>Rentabilidad por cliente · parámetros</t>
        </is>
      </c>
    </row>
    <row r="2">
      <c r="A2" s="11" t="inlineStr">
        <is>
          <t>Celdas azules: tus datos (sin IVA). Plantilla de CoFounder Plans (cofounderplans.com). Rellena la hoja «Clientes» y súbela a la calculadora con «Importar Excel».</t>
        </is>
      </c>
    </row>
    <row r="4">
      <c r="A4" t="inlineStr">
        <is>
          <t>Gastos fijos al mes</t>
        </is>
      </c>
      <c r="B4" s="5" t="n">
        <v>1200</v>
      </c>
      <c r="C4" s="12" t="inlineStr">
        <is>
          <t>Cuota de autónomos, alquiler, software, gestoría…</t>
        </is>
      </c>
    </row>
    <row r="5">
      <c r="A5" t="inlineStr">
        <is>
          <t>Sueldo que necesitas al mes</t>
        </is>
      </c>
      <c r="B5" s="5" t="n">
        <v>2400</v>
      </c>
      <c r="C5" s="12" t="inlineStr">
        <is>
          <t>Antes de impuestos</t>
        </is>
      </c>
    </row>
    <row r="6">
      <c r="A6" t="inlineStr">
        <is>
          <t>Horas de trabajo al mes</t>
        </is>
      </c>
      <c r="B6" s="13" t="n">
        <v>150</v>
      </c>
      <c r="C6" s="12" t="inlineStr">
        <is>
          <t>40 h/semana ≈ 160 h/mes</t>
        </is>
      </c>
    </row>
    <row r="7">
      <c r="A7" t="inlineStr">
        <is>
          <t>% de horas que facturas</t>
        </is>
      </c>
      <c r="B7" s="14" t="n">
        <v>0.6</v>
      </c>
      <c r="C7" s="12" t="inlineStr">
        <is>
          <t>Lo habitual: 50-70 %</t>
        </is>
      </c>
    </row>
    <row r="8">
      <c r="A8" t="inlineStr">
        <is>
          <t>Coste por hora calculado</t>
        </is>
      </c>
      <c r="B8" s="15">
        <f>IF(B6*B7&gt;0,(B4+B5)/(B6*B7),0)</f>
        <v/>
      </c>
      <c r="C8" s="12" t="inlineStr">
        <is>
          <t>(gastos fijos + sueldo) ÷ horas facturables</t>
        </is>
      </c>
    </row>
    <row r="9">
      <c r="A9" t="inlineStr">
        <is>
          <t>Coste por hora que se usa</t>
        </is>
      </c>
      <c r="B9" s="16">
        <f>B8</f>
        <v/>
      </c>
      <c r="C9" s="12" t="inlineStr">
        <is>
          <t>Por defecto el calculado. Puedes escribir encima tu propio valor</t>
        </is>
      </c>
    </row>
    <row r="10">
      <c r="A10" t="inlineStr">
        <is>
          <t>Margen objetivo por cliente</t>
        </is>
      </c>
      <c r="B10" s="14" t="n">
        <v>0.3</v>
      </c>
      <c r="C10" s="12" t="inlineStr">
        <is>
          <t>Lo que quieres que te deje cada cliente</t>
        </is>
      </c>
    </row>
    <row r="11">
      <c r="A11" t="inlineStr">
        <is>
          <t>Meses del periodo de la hoja Clientes</t>
        </is>
      </c>
      <c r="B11" s="17" t="n">
        <v>1</v>
      </c>
      <c r="C11" s="12" t="inlineStr">
        <is>
          <t>1 si las cifras son del mes, 12 si son del año</t>
        </is>
      </c>
    </row>
    <row r="14">
      <c r="A14" s="18" t="inlineStr">
        <is>
          <t>Resumen de la cartera</t>
        </is>
      </c>
    </row>
    <row r="15">
      <c r="A15" t="inlineStr">
        <is>
          <t>Facturación total</t>
        </is>
      </c>
      <c r="B15" s="19">
        <f>SUM(Clientes!C2:C51)</f>
        <v/>
      </c>
    </row>
    <row r="16">
      <c r="A16" t="inlineStr">
        <is>
          <t>Coste total</t>
        </is>
      </c>
      <c r="B16" s="19">
        <f>SUM(Clientes!G2:G51)</f>
        <v/>
      </c>
    </row>
    <row r="17">
      <c r="A17" t="inlineStr">
        <is>
          <t>Margen total</t>
        </is>
      </c>
      <c r="B17" s="19">
        <f>B15-B16</f>
        <v/>
      </c>
    </row>
    <row r="18">
      <c r="A18" t="inlineStr">
        <is>
          <t>Margen de la cartera</t>
        </is>
      </c>
      <c r="B18" s="20">
        <f>IF(B15&gt;0,B17/B15,0)</f>
        <v/>
      </c>
    </row>
    <row r="19">
      <c r="A19" t="inlineStr">
        <is>
          <t>Horas dedicadas</t>
        </is>
      </c>
      <c r="B19" s="21">
        <f>SUM(Clientes!B2:B51)</f>
        <v/>
      </c>
    </row>
    <row r="20">
      <c r="A20" t="inlineStr">
        <is>
          <t>Tarifa media real por hora</t>
        </is>
      </c>
      <c r="B20" s="15">
        <f>IF(B19&gt;0,(B15-SUM(Clientes!D2:D51))/B19,0)</f>
        <v/>
      </c>
    </row>
    <row r="21">
      <c r="A21" t="inlineStr">
        <is>
          <t>Cliente que más factura (% del total)</t>
        </is>
      </c>
      <c r="B21" s="20">
        <f>IF(B15&gt;0,MAX(Clientes!C2:C51)/B15,0)</f>
        <v/>
      </c>
    </row>
  </sheetData>
  <dataValidations count="2">
    <dataValidation sqref="B7" showDropDown="0" showInputMessage="0" showErrorMessage="0" allowBlank="0" type="decimal" operator="between">
      <formula1>0</formula1>
      <formula2>1</formula2>
    </dataValidation>
    <dataValidation sqref="B10" showDropDown="0" showInputMessage="0" showErrorMessage="0" allowBlank="0" type="decimal" operator="between">
      <formula1>0</formula1>
      <formula2>0.9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CoFounder Plans</dc:creator>
  <dc:title xmlns:dc="http://purl.org/dc/elements/1.1/">Plantilla de rentabilidad por cliente</dc:title>
  <dcterms:created xmlns:dcterms="http://purl.org/dc/terms/" xmlns:xsi="http://www.w3.org/2001/XMLSchema-instance" xsi:type="dcterms:W3CDTF">2026-09-30T06:46:08Z</dcterms:created>
  <dcterms:modified xmlns:dcterms="http://purl.org/dc/terms/" xmlns:xsi="http://www.w3.org/2001/XMLSchema-instance" xsi:type="dcterms:W3CDTF">2026-09-30T06:46:08Z</dcterms:modified>
</cp:coreProperties>
</file>